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<sst xmlns="http://schemas.openxmlformats.org/spreadsheetml/2006/main" count="19" uniqueCount="18">
  <si>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</si>
  <si>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</si>
  <si>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</si>
  <si>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</si>
  <si>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</si>
  <si>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</si>
  <si>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</si>
  <si>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</si>
  <si>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</si>
  <si>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</si>
  <si>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</si>
  <si>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</si>
  <si>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</si>
  <si>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</si>
  <si>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</si>
  <si>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</si>
  <si>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</si>
  <si>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- 3 ème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</si>
</sst>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40C]dddd\ d\ mmmm\ 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0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 quotePrefix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14" xfId="0" applyNumberFormat="1" applyFont="1" applyBorder="1" applyAlignment="1" quotePrefix="1">
      <alignment horizontal="center" vertical="center" wrapText="1"/>
    </xf>
    <xf numFmtId="43" fontId="3" fillId="0" borderId="15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 quotePrefix="1">
      <alignment horizontal="center" vertical="center" wrapText="1"/>
    </xf>
    <xf numFmtId="43" fontId="5" fillId="0" borderId="16" xfId="0" applyNumberFormat="1" applyFont="1" applyBorder="1" applyAlignment="1" quotePrefix="1">
      <alignment horizontal="left" vertical="center" wrapText="1"/>
    </xf>
    <xf numFmtId="43" fontId="5" fillId="0" borderId="16" xfId="0" applyNumberFormat="1" applyFont="1" applyBorder="1" applyAlignment="1">
      <alignment horizontal="left" vertical="center"/>
    </xf>
    <xf numFmtId="43" fontId="5" fillId="0" borderId="17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43" fontId="4" fillId="0" borderId="0" xfId="0" applyNumberFormat="1" applyFont="1" applyAlignment="1" quotePrefix="1">
      <alignment horizontal="center"/>
    </xf>
    <xf numFmtId="43" fontId="1" fillId="0" borderId="0" xfId="0" applyNumberFormat="1" applyFont="1" applyAlignment="1" quotePrefix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 quotePrefix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 quotePrefix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 quotePrefix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 quotePrefix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3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2023-2024</v>
          </cell>
        </row>
        <row r="20">
          <cell r="B20" t="str">
            <v>Asselin Line</v>
          </cell>
        </row>
        <row r="21">
          <cell r="B21" t="str">
            <v>Lecordier Manu</v>
          </cell>
        </row>
        <row r="22">
          <cell r="B22" t="str">
            <v>Niobey Hubert</v>
          </cell>
        </row>
        <row r="23">
          <cell r="B23" t="str">
            <v>Ganné Gilles</v>
          </cell>
        </row>
        <row r="29">
          <cell r="O29">
            <v>45133</v>
          </cell>
        </row>
      </sheetData>
      <sheetData sheetId="5">
        <row r="8">
          <cell r="B8" t="str">
            <v>1-Morel Anne-Gaelle</v>
          </cell>
        </row>
        <row r="9">
          <cell r="B9" t="str">
            <v>1-Mercier Régine</v>
          </cell>
        </row>
        <row r="10">
          <cell r="B10" t="str">
            <v>2-Delafosse Nicolas</v>
          </cell>
        </row>
        <row r="11">
          <cell r="B11" t="str">
            <v>2-Lecarpentier Denis</v>
          </cell>
        </row>
        <row r="12">
          <cell r="B12" t="str">
            <v>3-Canteux Thierry</v>
          </cell>
        </row>
        <row r="13">
          <cell r="B13" t="str">
            <v>3-Gadais Cathy</v>
          </cell>
        </row>
        <row r="14">
          <cell r="B14" t="str">
            <v>4-Gadais Alain</v>
          </cell>
        </row>
        <row r="15">
          <cell r="B15" t="str">
            <v>4-Levesque Bernard</v>
          </cell>
        </row>
        <row r="16">
          <cell r="B16" t="str">
            <v>5-Gresselin Cyrille</v>
          </cell>
        </row>
        <row r="17">
          <cell r="B17" t="str">
            <v>5-Mercier Guy</v>
          </cell>
        </row>
        <row r="18">
          <cell r="B18" t="str">
            <v>6-Clavier Fanfan</v>
          </cell>
        </row>
        <row r="19">
          <cell r="B19" t="str">
            <v>6-Delafosse Florian</v>
          </cell>
        </row>
      </sheetData>
      <sheetData sheetId="6">
        <row r="8">
          <cell r="K8">
            <v>7135</v>
          </cell>
          <cell r="L8">
            <v>201</v>
          </cell>
          <cell r="M8">
            <v>527</v>
          </cell>
          <cell r="O8">
            <v>42</v>
          </cell>
          <cell r="P8">
            <v>35</v>
          </cell>
        </row>
        <row r="9">
          <cell r="K9">
            <v>7219</v>
          </cell>
          <cell r="L9">
            <v>232</v>
          </cell>
          <cell r="M9">
            <v>584</v>
          </cell>
          <cell r="O9">
            <v>42</v>
          </cell>
          <cell r="P9">
            <v>34</v>
          </cell>
        </row>
        <row r="10">
          <cell r="K10">
            <v>7887</v>
          </cell>
          <cell r="L10">
            <v>222</v>
          </cell>
          <cell r="O10">
            <v>42</v>
          </cell>
          <cell r="P10">
            <v>23</v>
          </cell>
        </row>
        <row r="11">
          <cell r="K11">
            <v>5978</v>
          </cell>
          <cell r="L11">
            <v>195</v>
          </cell>
          <cell r="M11">
            <v>517</v>
          </cell>
          <cell r="O11">
            <v>36</v>
          </cell>
          <cell r="P11">
            <v>37</v>
          </cell>
        </row>
        <row r="12">
          <cell r="K12">
            <v>5551</v>
          </cell>
          <cell r="L12">
            <v>191</v>
          </cell>
          <cell r="M12">
            <v>524</v>
          </cell>
          <cell r="O12">
            <v>36</v>
          </cell>
          <cell r="P12">
            <v>46</v>
          </cell>
        </row>
        <row r="13">
          <cell r="K13">
            <v>7181</v>
          </cell>
          <cell r="L13">
            <v>199</v>
          </cell>
          <cell r="M13">
            <v>527</v>
          </cell>
          <cell r="O13">
            <v>42</v>
          </cell>
          <cell r="P13">
            <v>35</v>
          </cell>
        </row>
        <row r="14">
          <cell r="K14">
            <v>6793</v>
          </cell>
          <cell r="L14">
            <v>194</v>
          </cell>
          <cell r="M14">
            <v>551</v>
          </cell>
          <cell r="O14">
            <v>42</v>
          </cell>
          <cell r="P14">
            <v>41</v>
          </cell>
        </row>
        <row r="15">
          <cell r="K15">
            <v>6738</v>
          </cell>
          <cell r="L15">
            <v>193</v>
          </cell>
          <cell r="M15">
            <v>517</v>
          </cell>
          <cell r="O15">
            <v>42</v>
          </cell>
          <cell r="P15">
            <v>42</v>
          </cell>
        </row>
        <row r="16">
          <cell r="K16">
            <v>7613</v>
          </cell>
          <cell r="L16">
            <v>246</v>
          </cell>
          <cell r="M16">
            <v>647</v>
          </cell>
          <cell r="O16">
            <v>42</v>
          </cell>
          <cell r="P16">
            <v>27</v>
          </cell>
        </row>
        <row r="17">
          <cell r="K17">
            <v>8217</v>
          </cell>
          <cell r="L17">
            <v>259</v>
          </cell>
          <cell r="M17">
            <v>654</v>
          </cell>
          <cell r="O17">
            <v>42</v>
          </cell>
          <cell r="P17">
            <v>17</v>
          </cell>
        </row>
        <row r="18">
          <cell r="K18">
            <v>6821</v>
          </cell>
          <cell r="O18">
            <v>42</v>
          </cell>
          <cell r="P18">
            <v>40</v>
          </cell>
        </row>
        <row r="19">
          <cell r="K19">
            <v>6177</v>
          </cell>
          <cell r="L19">
            <v>246</v>
          </cell>
          <cell r="M19">
            <v>553</v>
          </cell>
          <cell r="O19">
            <v>36</v>
          </cell>
          <cell r="P19">
            <v>34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65</v>
          </cell>
        </row>
        <row r="21">
          <cell r="K21">
            <v>1120</v>
          </cell>
          <cell r="L21">
            <v>215</v>
          </cell>
          <cell r="M21">
            <v>562</v>
          </cell>
          <cell r="O21">
            <v>6</v>
          </cell>
          <cell r="P21">
            <v>23</v>
          </cell>
        </row>
        <row r="22"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32</v>
          </cell>
        </row>
        <row r="23">
          <cell r="K23">
            <v>2116</v>
          </cell>
          <cell r="L23">
            <v>205</v>
          </cell>
          <cell r="M23">
            <v>533</v>
          </cell>
          <cell r="O23">
            <v>12</v>
          </cell>
          <cell r="P23">
            <v>30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482</v>
          </cell>
          <cell r="E2">
            <v>486</v>
          </cell>
        </row>
        <row r="3">
          <cell r="D3">
            <v>471</v>
          </cell>
          <cell r="E3">
            <v>553</v>
          </cell>
        </row>
        <row r="4">
          <cell r="D4">
            <v>527</v>
          </cell>
          <cell r="E4">
            <v>566</v>
          </cell>
        </row>
        <row r="5">
          <cell r="D5">
            <v>484</v>
          </cell>
          <cell r="E5">
            <v>483</v>
          </cell>
        </row>
        <row r="7">
          <cell r="D7">
            <v>438</v>
          </cell>
          <cell r="E7">
            <v>460</v>
          </cell>
        </row>
        <row r="8">
          <cell r="D8">
            <v>495</v>
          </cell>
          <cell r="E8">
            <v>461</v>
          </cell>
        </row>
        <row r="9">
          <cell r="D9">
            <v>440</v>
          </cell>
          <cell r="E9">
            <v>466</v>
          </cell>
        </row>
        <row r="10">
          <cell r="D10">
            <v>558</v>
          </cell>
          <cell r="E10">
            <v>548</v>
          </cell>
        </row>
        <row r="11">
          <cell r="D11">
            <v>573</v>
          </cell>
          <cell r="E11">
            <v>522</v>
          </cell>
        </row>
        <row r="12">
          <cell r="D12">
            <v>558</v>
          </cell>
          <cell r="E12">
            <v>494</v>
          </cell>
        </row>
        <row r="13">
          <cell r="D13">
            <v>503</v>
          </cell>
          <cell r="E13">
            <v>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8515625" style="0" customWidth="1"/>
    <col min="3" max="3" width="11.7109375" style="0" customWidth="1"/>
    <col min="4" max="4" width="10.7109375" style="2" customWidth="1"/>
    <col min="5" max="5" width="10.8515625" style="1" customWidth="1"/>
    <col min="6" max="6" width="11.28125" style="1" customWidth="1"/>
    <col min="7" max="7" width="11.421875" style="1" customWidth="1"/>
    <col min="8" max="8" width="11.57421875" style="1" customWidth="1"/>
    <col min="9" max="10" width="12.421875" style="1" bestFit="1" customWidth="1"/>
    <col min="11" max="11" width="11.7109375" style="1" bestFit="1" customWidth="1"/>
    <col min="12" max="12" width="10.7109375" style="1" customWidth="1"/>
    <col min="13" max="13" width="11.28125" style="1" customWidth="1"/>
    <col min="14" max="14" width="11.57421875" style="1" customWidth="1"/>
    <col min="15" max="15" width="10.8515625" style="1" customWidth="1"/>
    <col min="16" max="16" width="10.57421875" style="1" customWidth="1"/>
    <col min="17" max="17" width="4.421875" style="0" customWidth="1"/>
    <col min="18" max="18" width="7.421875" style="0" customWidth="1"/>
    <col min="19" max="19" width="8.7109375" style="0" customWidth="1"/>
  </cols>
  <sheetData>
    <row r="1" spans="1:16" ht="18">
      <c r="A1" s="3"/>
      <c r="B1" s="23" t="str">
        <f>'[1]P1J1'!B1</f>
        <v>Résultats Doublette 2023-2024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>
      <c r="A2" s="3"/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>
      <c r="A3" s="3"/>
      <c r="B3" s="24" t="s">
        <v>0</v>
      </c>
      <c r="C3" s="25"/>
      <c r="D3" s="2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 customHeight="1">
      <c r="A4" s="3"/>
      <c r="B4" s="26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3.5" thickBot="1">
      <c r="A6" s="3"/>
      <c r="B6" s="3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9" ht="57" customHeight="1" thickBot="1">
      <c r="A7" s="3"/>
      <c r="B7" s="11" t="s">
        <v>1</v>
      </c>
      <c r="C7" s="12" t="s">
        <v>2</v>
      </c>
      <c r="D7" s="12" t="s">
        <v>3</v>
      </c>
      <c r="E7" s="13" t="s">
        <v>4</v>
      </c>
      <c r="F7" s="14" t="s">
        <v>5</v>
      </c>
      <c r="G7" s="15" t="s">
        <v>6</v>
      </c>
      <c r="H7" s="15" t="s">
        <v>7</v>
      </c>
      <c r="I7" s="15" t="s">
        <v>8</v>
      </c>
      <c r="J7" s="16" t="s">
        <v>9</v>
      </c>
      <c r="K7" s="17" t="s">
        <v>10</v>
      </c>
      <c r="L7" s="12" t="s">
        <v>14</v>
      </c>
      <c r="M7" s="12" t="s">
        <v>15</v>
      </c>
      <c r="N7" s="12" t="s">
        <v>11</v>
      </c>
      <c r="O7" s="12" t="s">
        <v>12</v>
      </c>
      <c r="P7" s="12" t="s">
        <v>0</v>
      </c>
      <c r="R7" s="4"/>
      <c r="S7" s="4"/>
    </row>
    <row r="8" spans="1:19" ht="19.5" customHeight="1" thickBot="1">
      <c r="A8" s="3"/>
      <c r="B8" s="18" t="str">
        <f>'[1]P2J1'!B17</f>
        <v>5-Mercier Guy</v>
      </c>
      <c r="C8" s="28">
        <f>'[1]P2J2'!K17</f>
        <v>8217</v>
      </c>
      <c r="D8" s="28">
        <f>'[1]P2J2'!P17</f>
        <v>17</v>
      </c>
      <c r="E8" s="29">
        <f>'[2]Feuil7'!D11</f>
        <v>573</v>
      </c>
      <c r="F8" s="30">
        <f>'[2]Feuil7'!E11</f>
        <v>522</v>
      </c>
      <c r="G8" s="30">
        <f aca="true" t="shared" si="0" ref="G8:G26">SUM(E8:F8)</f>
        <v>1095</v>
      </c>
      <c r="H8" s="30">
        <f aca="true" t="shared" si="1" ref="H8:H26">INT(G8/6)</f>
        <v>182</v>
      </c>
      <c r="I8" s="30">
        <f aca="true" t="shared" si="2" ref="I8:I26">G8+(6*D8)</f>
        <v>1197</v>
      </c>
      <c r="J8" s="31">
        <f aca="true" t="shared" si="3" ref="J8:J26">INT(I8/6)</f>
        <v>199</v>
      </c>
      <c r="K8" s="32">
        <f aca="true" t="shared" si="4" ref="K8:K26">C8+G8</f>
        <v>9312</v>
      </c>
      <c r="L8" s="32">
        <f>'[1]P2J2'!L17</f>
        <v>259</v>
      </c>
      <c r="M8" s="32">
        <f>'[1]P2J2'!M17</f>
        <v>654</v>
      </c>
      <c r="N8" s="32">
        <f aca="true" t="shared" si="5" ref="N8:N26">IF(O8=0,"  ",INT(K8/O8))</f>
        <v>194</v>
      </c>
      <c r="O8" s="32">
        <f>IF(G8=0,'[1]P2J2'!O17,'[1]P2J2'!O17+6)</f>
        <v>48</v>
      </c>
      <c r="P8" s="33">
        <f aca="true" t="shared" si="6" ref="P8:P26">IF(O8=0,D8,IF(INT((R$9-N8)*S$9)&lt;0,0,INT((R$9-N8)*S$9)))</f>
        <v>18</v>
      </c>
      <c r="Q8" s="3"/>
      <c r="R8" s="21" t="s">
        <v>16</v>
      </c>
      <c r="S8" s="22"/>
    </row>
    <row r="9" spans="1:19" ht="19.5" customHeight="1" thickBot="1">
      <c r="A9" s="3"/>
      <c r="B9" s="18" t="str">
        <f>'[1]P2J1'!B10</f>
        <v>2-Delafosse Nicolas</v>
      </c>
      <c r="C9" s="34">
        <f>'[1]P2J2'!K10</f>
        <v>7887</v>
      </c>
      <c r="D9" s="34">
        <f>'[1]P2J2'!P10</f>
        <v>23</v>
      </c>
      <c r="E9" s="35">
        <f>'[2]Feuil7'!D4</f>
        <v>527</v>
      </c>
      <c r="F9" s="36">
        <f>'[2]Feuil7'!E4</f>
        <v>566</v>
      </c>
      <c r="G9" s="36">
        <f t="shared" si="0"/>
        <v>1093</v>
      </c>
      <c r="H9" s="36">
        <f t="shared" si="1"/>
        <v>182</v>
      </c>
      <c r="I9" s="36">
        <f t="shared" si="2"/>
        <v>1231</v>
      </c>
      <c r="J9" s="37">
        <f t="shared" si="3"/>
        <v>205</v>
      </c>
      <c r="K9" s="38">
        <f t="shared" si="4"/>
        <v>8980</v>
      </c>
      <c r="L9" s="32">
        <f>'[1]P2J2'!L10</f>
        <v>222</v>
      </c>
      <c r="M9" s="32">
        <v>566</v>
      </c>
      <c r="N9" s="38">
        <f t="shared" si="5"/>
        <v>187</v>
      </c>
      <c r="O9" s="38">
        <f>IF(G9=0,'[1]P2J2'!O10,'[1]P2J2'!O10+6)</f>
        <v>48</v>
      </c>
      <c r="P9" s="39">
        <f t="shared" si="6"/>
        <v>23</v>
      </c>
      <c r="Q9" s="3"/>
      <c r="R9" s="5">
        <v>220</v>
      </c>
      <c r="S9" s="6">
        <v>0.7</v>
      </c>
    </row>
    <row r="10" spans="1:19" ht="19.5" customHeight="1" thickBot="1">
      <c r="A10" s="3"/>
      <c r="B10" s="18" t="str">
        <f>'[1]P2J1'!B16</f>
        <v>5-Gresselin Cyrille</v>
      </c>
      <c r="C10" s="34">
        <f>'[1]P2J2'!K16</f>
        <v>7613</v>
      </c>
      <c r="D10" s="34">
        <f>'[1]P2J2'!P16</f>
        <v>27</v>
      </c>
      <c r="E10" s="35">
        <f>'[2]Feuil7'!D10</f>
        <v>558</v>
      </c>
      <c r="F10" s="36">
        <f>'[2]Feuil7'!E10</f>
        <v>548</v>
      </c>
      <c r="G10" s="36">
        <f t="shared" si="0"/>
        <v>1106</v>
      </c>
      <c r="H10" s="36">
        <f t="shared" si="1"/>
        <v>184</v>
      </c>
      <c r="I10" s="36">
        <f t="shared" si="2"/>
        <v>1268</v>
      </c>
      <c r="J10" s="37">
        <f t="shared" si="3"/>
        <v>211</v>
      </c>
      <c r="K10" s="38">
        <f t="shared" si="4"/>
        <v>8719</v>
      </c>
      <c r="L10" s="32">
        <f>'[1]P2J2'!L16</f>
        <v>246</v>
      </c>
      <c r="M10" s="32">
        <f>'[1]P2J2'!M16</f>
        <v>647</v>
      </c>
      <c r="N10" s="38">
        <f t="shared" si="5"/>
        <v>181</v>
      </c>
      <c r="O10" s="38">
        <f>IF(G10=0,'[1]P2J2'!O16,'[1]P2J2'!O16+6)</f>
        <v>48</v>
      </c>
      <c r="P10" s="39">
        <f t="shared" si="6"/>
        <v>27</v>
      </c>
      <c r="Q10" s="3"/>
      <c r="R10" s="3"/>
      <c r="S10" s="3"/>
    </row>
    <row r="11" spans="1:19" ht="19.5" customHeight="1" thickBot="1">
      <c r="A11" s="3"/>
      <c r="B11" s="18" t="str">
        <f>'[1]P2J1'!B9</f>
        <v>1-Mercier Régine</v>
      </c>
      <c r="C11" s="34">
        <f>'[1]P2J2'!K9</f>
        <v>7219</v>
      </c>
      <c r="D11" s="34">
        <f>'[1]P2J2'!P9</f>
        <v>34</v>
      </c>
      <c r="E11" s="35">
        <f>'[2]Feuil7'!D3</f>
        <v>471</v>
      </c>
      <c r="F11" s="36">
        <f>'[2]Feuil7'!E3</f>
        <v>553</v>
      </c>
      <c r="G11" s="36">
        <f t="shared" si="0"/>
        <v>1024</v>
      </c>
      <c r="H11" s="36">
        <f t="shared" si="1"/>
        <v>170</v>
      </c>
      <c r="I11" s="36">
        <f t="shared" si="2"/>
        <v>1228</v>
      </c>
      <c r="J11" s="37">
        <f t="shared" si="3"/>
        <v>204</v>
      </c>
      <c r="K11" s="38">
        <f t="shared" si="4"/>
        <v>8243</v>
      </c>
      <c r="L11" s="32">
        <f>'[1]P2J2'!L9</f>
        <v>232</v>
      </c>
      <c r="M11" s="32">
        <f>'[1]P2J2'!M9</f>
        <v>584</v>
      </c>
      <c r="N11" s="38">
        <f t="shared" si="5"/>
        <v>171</v>
      </c>
      <c r="O11" s="38">
        <f>IF(G11=0,'[1]P2J2'!O9,'[1]P2J2'!O9+6)</f>
        <v>48</v>
      </c>
      <c r="P11" s="39">
        <f t="shared" si="6"/>
        <v>34</v>
      </c>
      <c r="Q11" s="3"/>
      <c r="R11" s="3"/>
      <c r="S11" s="3"/>
    </row>
    <row r="12" spans="1:19" ht="19.5" customHeight="1" thickBot="1">
      <c r="A12" s="3"/>
      <c r="B12" s="18" t="str">
        <f>'[1]P2J1'!B19</f>
        <v>6-Delafosse Florian</v>
      </c>
      <c r="C12" s="34">
        <f>'[1]P2J2'!K19</f>
        <v>6177</v>
      </c>
      <c r="D12" s="34">
        <f>'[1]P2J2'!P19</f>
        <v>34</v>
      </c>
      <c r="E12" s="35">
        <f>'[2]Feuil7'!D13</f>
        <v>503</v>
      </c>
      <c r="F12" s="36">
        <f>'[2]Feuil7'!E13</f>
        <v>496</v>
      </c>
      <c r="G12" s="36">
        <f t="shared" si="0"/>
        <v>999</v>
      </c>
      <c r="H12" s="36">
        <f t="shared" si="1"/>
        <v>166</v>
      </c>
      <c r="I12" s="36">
        <f t="shared" si="2"/>
        <v>1203</v>
      </c>
      <c r="J12" s="37">
        <f t="shared" si="3"/>
        <v>200</v>
      </c>
      <c r="K12" s="38">
        <f t="shared" si="4"/>
        <v>7176</v>
      </c>
      <c r="L12" s="32">
        <f>'[1]P2J2'!L19</f>
        <v>246</v>
      </c>
      <c r="M12" s="32">
        <f>'[1]P2J2'!M19</f>
        <v>553</v>
      </c>
      <c r="N12" s="38">
        <f t="shared" si="5"/>
        <v>170</v>
      </c>
      <c r="O12" s="38">
        <f>IF(G12=0,'[1]P2J2'!O19,'[1]P2J2'!O19+6)</f>
        <v>42</v>
      </c>
      <c r="P12" s="39">
        <f t="shared" si="6"/>
        <v>35</v>
      </c>
      <c r="Q12" s="3"/>
      <c r="R12" s="3"/>
      <c r="S12" s="3"/>
    </row>
    <row r="13" spans="1:19" ht="19.5" customHeight="1" thickBot="1">
      <c r="A13" s="3"/>
      <c r="B13" s="18" t="str">
        <f>'[1]P2J1'!B8</f>
        <v>1-Morel Anne-Gaelle</v>
      </c>
      <c r="C13" s="34">
        <f>'[1]P2J2'!K8</f>
        <v>7135</v>
      </c>
      <c r="D13" s="34">
        <f>'[1]P2J2'!P8</f>
        <v>35</v>
      </c>
      <c r="E13" s="35">
        <f>'[2]Feuil7'!D2</f>
        <v>482</v>
      </c>
      <c r="F13" s="36">
        <f>'[2]Feuil7'!E2</f>
        <v>486</v>
      </c>
      <c r="G13" s="36">
        <f t="shared" si="0"/>
        <v>968</v>
      </c>
      <c r="H13" s="36">
        <f t="shared" si="1"/>
        <v>161</v>
      </c>
      <c r="I13" s="36">
        <f t="shared" si="2"/>
        <v>1178</v>
      </c>
      <c r="J13" s="37">
        <f t="shared" si="3"/>
        <v>196</v>
      </c>
      <c r="K13" s="38">
        <f t="shared" si="4"/>
        <v>8103</v>
      </c>
      <c r="L13" s="32">
        <f>'[1]P2J2'!L8</f>
        <v>201</v>
      </c>
      <c r="M13" s="32">
        <f>'[1]P2J2'!M8</f>
        <v>527</v>
      </c>
      <c r="N13" s="38">
        <f t="shared" si="5"/>
        <v>168</v>
      </c>
      <c r="O13" s="38">
        <f>IF(G13=0,'[1]P2J2'!O8,'[1]P2J2'!O8+6)</f>
        <v>48</v>
      </c>
      <c r="P13" s="39">
        <f t="shared" si="6"/>
        <v>36</v>
      </c>
      <c r="Q13" s="3"/>
      <c r="R13" s="3"/>
      <c r="S13" s="3"/>
    </row>
    <row r="14" spans="1:19" ht="19.5" customHeight="1" thickBot="1">
      <c r="A14" s="3"/>
      <c r="B14" s="18" t="str">
        <f>'[1]P2J1'!B13</f>
        <v>3-Gadais Cathy</v>
      </c>
      <c r="C14" s="34">
        <f>'[1]P2J2'!K13</f>
        <v>7181</v>
      </c>
      <c r="D14" s="34">
        <f>'[1]P2J2'!P13</f>
        <v>35</v>
      </c>
      <c r="E14" s="35">
        <f>'[2]Feuil7'!D7</f>
        <v>438</v>
      </c>
      <c r="F14" s="36">
        <f>'[2]Feuil7'!E7</f>
        <v>460</v>
      </c>
      <c r="G14" s="36">
        <f t="shared" si="0"/>
        <v>898</v>
      </c>
      <c r="H14" s="36">
        <f t="shared" si="1"/>
        <v>149</v>
      </c>
      <c r="I14" s="36">
        <f t="shared" si="2"/>
        <v>1108</v>
      </c>
      <c r="J14" s="37">
        <f t="shared" si="3"/>
        <v>184</v>
      </c>
      <c r="K14" s="38">
        <f t="shared" si="4"/>
        <v>8079</v>
      </c>
      <c r="L14" s="32">
        <f>'[1]P2J2'!L13</f>
        <v>199</v>
      </c>
      <c r="M14" s="32">
        <f>'[1]P2J2'!M13</f>
        <v>527</v>
      </c>
      <c r="N14" s="38">
        <f t="shared" si="5"/>
        <v>168</v>
      </c>
      <c r="O14" s="38">
        <f>IF(G14=0,'[1]P2J2'!O13,'[1]P2J2'!O13+6)</f>
        <v>48</v>
      </c>
      <c r="P14" s="39">
        <f t="shared" si="6"/>
        <v>36</v>
      </c>
      <c r="Q14" s="3"/>
      <c r="R14" s="3"/>
      <c r="S14" s="3"/>
    </row>
    <row r="15" spans="1:19" ht="19.5" customHeight="1" thickBot="1">
      <c r="A15" s="3"/>
      <c r="B15" s="18" t="str">
        <f>'[1]P2J1'!B11</f>
        <v>2-Lecarpentier Denis</v>
      </c>
      <c r="C15" s="34">
        <f>'[1]P2J2'!K11</f>
        <v>5978</v>
      </c>
      <c r="D15" s="34">
        <f>'[1]P2J2'!P11</f>
        <v>37</v>
      </c>
      <c r="E15" s="35">
        <f>'[2]Feuil7'!D5</f>
        <v>484</v>
      </c>
      <c r="F15" s="36">
        <f>'[2]Feuil7'!E5</f>
        <v>483</v>
      </c>
      <c r="G15" s="36">
        <f t="shared" si="0"/>
        <v>967</v>
      </c>
      <c r="H15" s="36">
        <f t="shared" si="1"/>
        <v>161</v>
      </c>
      <c r="I15" s="36">
        <f t="shared" si="2"/>
        <v>1189</v>
      </c>
      <c r="J15" s="37">
        <f t="shared" si="3"/>
        <v>198</v>
      </c>
      <c r="K15" s="38">
        <f t="shared" si="4"/>
        <v>6945</v>
      </c>
      <c r="L15" s="32">
        <f>'[1]P2J2'!L11</f>
        <v>195</v>
      </c>
      <c r="M15" s="32">
        <f>'[1]P2J2'!M11</f>
        <v>517</v>
      </c>
      <c r="N15" s="38">
        <f t="shared" si="5"/>
        <v>165</v>
      </c>
      <c r="O15" s="38">
        <f>IF(G15=0,'[1]P2J2'!O11,'[1]P2J2'!O11+6)</f>
        <v>42</v>
      </c>
      <c r="P15" s="39">
        <f t="shared" si="6"/>
        <v>38</v>
      </c>
      <c r="Q15" s="3"/>
      <c r="R15" s="3"/>
      <c r="S15" s="3"/>
    </row>
    <row r="16" spans="1:19" ht="19.5" customHeight="1" thickBot="1">
      <c r="A16" s="3"/>
      <c r="B16" s="18" t="str">
        <f>'[1]P2J1'!B18</f>
        <v>6-Clavier Fanfan</v>
      </c>
      <c r="C16" s="34">
        <f>'[1]P2J2'!K18</f>
        <v>6821</v>
      </c>
      <c r="D16" s="34">
        <f>'[1]P2J2'!P18</f>
        <v>40</v>
      </c>
      <c r="E16" s="35">
        <f>'[2]Feuil7'!D12</f>
        <v>558</v>
      </c>
      <c r="F16" s="36">
        <f>'[2]Feuil7'!E12</f>
        <v>494</v>
      </c>
      <c r="G16" s="36">
        <f t="shared" si="0"/>
        <v>1052</v>
      </c>
      <c r="H16" s="36">
        <f t="shared" si="1"/>
        <v>175</v>
      </c>
      <c r="I16" s="36">
        <f t="shared" si="2"/>
        <v>1292</v>
      </c>
      <c r="J16" s="37">
        <f t="shared" si="3"/>
        <v>215</v>
      </c>
      <c r="K16" s="38">
        <f t="shared" si="4"/>
        <v>7873</v>
      </c>
      <c r="L16" s="32">
        <v>198</v>
      </c>
      <c r="M16" s="32">
        <v>558</v>
      </c>
      <c r="N16" s="38">
        <f t="shared" si="5"/>
        <v>164</v>
      </c>
      <c r="O16" s="38">
        <f>IF(G16=0,'[1]P2J2'!O18,'[1]P2J2'!O18+6)</f>
        <v>48</v>
      </c>
      <c r="P16" s="39">
        <f t="shared" si="6"/>
        <v>39</v>
      </c>
      <c r="Q16" s="3"/>
      <c r="R16" s="3"/>
      <c r="S16" s="3"/>
    </row>
    <row r="17" spans="1:19" ht="19.5" customHeight="1" thickBot="1">
      <c r="A17" s="3"/>
      <c r="B17" s="18" t="str">
        <f>'[1]P2J1'!B14</f>
        <v>4-Gadais Alain</v>
      </c>
      <c r="C17" s="34">
        <f>'[1]P2J2'!K14</f>
        <v>6793</v>
      </c>
      <c r="D17" s="34">
        <f>'[1]P2J2'!P14</f>
        <v>41</v>
      </c>
      <c r="E17" s="35">
        <f>'[2]Feuil7'!D8</f>
        <v>495</v>
      </c>
      <c r="F17" s="36">
        <f>'[2]Feuil7'!E8</f>
        <v>461</v>
      </c>
      <c r="G17" s="36">
        <f t="shared" si="0"/>
        <v>956</v>
      </c>
      <c r="H17" s="36">
        <f t="shared" si="1"/>
        <v>159</v>
      </c>
      <c r="I17" s="36">
        <f t="shared" si="2"/>
        <v>1202</v>
      </c>
      <c r="J17" s="37">
        <f t="shared" si="3"/>
        <v>200</v>
      </c>
      <c r="K17" s="38">
        <f t="shared" si="4"/>
        <v>7749</v>
      </c>
      <c r="L17" s="32">
        <f>'[1]P2J2'!L14</f>
        <v>194</v>
      </c>
      <c r="M17" s="32">
        <f>'[1]P2J2'!M14</f>
        <v>551</v>
      </c>
      <c r="N17" s="38">
        <f t="shared" si="5"/>
        <v>161</v>
      </c>
      <c r="O17" s="38">
        <f>IF(G17=0,'[1]P2J2'!O14,'[1]P2J2'!O14+6)</f>
        <v>48</v>
      </c>
      <c r="P17" s="39">
        <f t="shared" si="6"/>
        <v>41</v>
      </c>
      <c r="Q17" s="3"/>
      <c r="R17" s="3"/>
      <c r="S17" s="3"/>
    </row>
    <row r="18" spans="1:19" ht="19.5" customHeight="1" thickBot="1">
      <c r="A18" s="3"/>
      <c r="B18" s="18" t="str">
        <f>'[1]P2J1'!B15</f>
        <v>4-Levesque Bernard</v>
      </c>
      <c r="C18" s="34">
        <f>'[1]P2J2'!K15</f>
        <v>6738</v>
      </c>
      <c r="D18" s="34">
        <f>'[1]P2J2'!P15</f>
        <v>42</v>
      </c>
      <c r="E18" s="40">
        <f>'[2]Feuil7'!D9</f>
        <v>440</v>
      </c>
      <c r="F18" s="36">
        <f>'[2]Feuil7'!E9</f>
        <v>466</v>
      </c>
      <c r="G18" s="36">
        <f t="shared" si="0"/>
        <v>906</v>
      </c>
      <c r="H18" s="36">
        <f t="shared" si="1"/>
        <v>151</v>
      </c>
      <c r="I18" s="36">
        <f t="shared" si="2"/>
        <v>1158</v>
      </c>
      <c r="J18" s="37">
        <f t="shared" si="3"/>
        <v>193</v>
      </c>
      <c r="K18" s="38">
        <f t="shared" si="4"/>
        <v>7644</v>
      </c>
      <c r="L18" s="32">
        <f>'[1]P2J2'!L15</f>
        <v>193</v>
      </c>
      <c r="M18" s="32">
        <f>'[1]P2J2'!M15</f>
        <v>517</v>
      </c>
      <c r="N18" s="38">
        <f t="shared" si="5"/>
        <v>159</v>
      </c>
      <c r="O18" s="38">
        <f>IF(G18=0,'[1]P2J2'!O15,'[1]P2J2'!O15+6)</f>
        <v>48</v>
      </c>
      <c r="P18" s="39">
        <f t="shared" si="6"/>
        <v>42</v>
      </c>
      <c r="Q18" s="3"/>
      <c r="R18" s="3"/>
      <c r="S18" s="3"/>
    </row>
    <row r="19" spans="1:19" ht="19.5" customHeight="1" thickBot="1">
      <c r="A19" s="3"/>
      <c r="B19" s="18" t="str">
        <f>'[1]P2J1'!B12</f>
        <v>3-Canteux Thierry</v>
      </c>
      <c r="C19" s="41">
        <f>'[1]P2J2'!K12</f>
        <v>5551</v>
      </c>
      <c r="D19" s="41">
        <f>'[1]P2J2'!P12</f>
        <v>46</v>
      </c>
      <c r="E19" s="42"/>
      <c r="F19" s="43"/>
      <c r="G19" s="43">
        <f t="shared" si="0"/>
        <v>0</v>
      </c>
      <c r="H19" s="43">
        <f t="shared" si="1"/>
        <v>0</v>
      </c>
      <c r="I19" s="43">
        <f t="shared" si="2"/>
        <v>276</v>
      </c>
      <c r="J19" s="44">
        <f t="shared" si="3"/>
        <v>46</v>
      </c>
      <c r="K19" s="45">
        <f t="shared" si="4"/>
        <v>5551</v>
      </c>
      <c r="L19" s="32">
        <f>'[1]P2J2'!L12</f>
        <v>191</v>
      </c>
      <c r="M19" s="32">
        <f>'[1]P2J2'!M12</f>
        <v>524</v>
      </c>
      <c r="N19" s="45">
        <f t="shared" si="5"/>
        <v>154</v>
      </c>
      <c r="O19" s="45">
        <f>IF(G19=0,'[1]P2J2'!O12,'[1]P2J2'!O12+6)</f>
        <v>36</v>
      </c>
      <c r="P19" s="46">
        <f t="shared" si="6"/>
        <v>46</v>
      </c>
      <c r="Q19" s="3"/>
      <c r="R19" s="3"/>
      <c r="S19" s="3"/>
    </row>
    <row r="20" spans="1:19" ht="19.5" customHeight="1" thickBot="1">
      <c r="A20" s="3"/>
      <c r="B20" s="19" t="str">
        <f>'[1]P1J1'!B20</f>
        <v>Asselin Line</v>
      </c>
      <c r="C20" s="28">
        <f>'[1]P2J2'!K20</f>
        <v>0</v>
      </c>
      <c r="D20" s="28">
        <f>'[1]P2J2'!P20</f>
        <v>65</v>
      </c>
      <c r="E20" s="29"/>
      <c r="F20" s="30"/>
      <c r="G20" s="30">
        <f t="shared" si="0"/>
        <v>0</v>
      </c>
      <c r="H20" s="30">
        <f t="shared" si="1"/>
        <v>0</v>
      </c>
      <c r="I20" s="30">
        <f t="shared" si="2"/>
        <v>390</v>
      </c>
      <c r="J20" s="31">
        <f t="shared" si="3"/>
        <v>65</v>
      </c>
      <c r="K20" s="32">
        <f t="shared" si="4"/>
        <v>0</v>
      </c>
      <c r="L20" s="32">
        <f>'[1]P2J2'!L20</f>
        <v>0</v>
      </c>
      <c r="M20" s="32">
        <f>'[1]P2J2'!M20</f>
        <v>0</v>
      </c>
      <c r="N20" s="32" t="str">
        <f t="shared" si="5"/>
        <v>  </v>
      </c>
      <c r="O20" s="32">
        <f>IF(G20=0,'[1]P2J2'!O20,'[1]P2J2'!O20+6)</f>
        <v>0</v>
      </c>
      <c r="P20" s="33">
        <f t="shared" si="6"/>
        <v>65</v>
      </c>
      <c r="Q20" s="3"/>
      <c r="R20" s="3"/>
      <c r="S20" s="3"/>
    </row>
    <row r="21" spans="1:19" ht="19.5" customHeight="1" thickBot="1">
      <c r="A21" s="3"/>
      <c r="B21" s="19" t="str">
        <f>'[1]P1J1'!B21</f>
        <v>Lecordier Manu</v>
      </c>
      <c r="C21" s="47">
        <f>'[1]P2J2'!K21</f>
        <v>1120</v>
      </c>
      <c r="D21" s="47">
        <f>'[1]P2J2'!P21</f>
        <v>23</v>
      </c>
      <c r="E21" s="48">
        <v>494</v>
      </c>
      <c r="F21" s="49">
        <v>489</v>
      </c>
      <c r="G21" s="49">
        <f t="shared" si="0"/>
        <v>983</v>
      </c>
      <c r="H21" s="49">
        <f t="shared" si="1"/>
        <v>163</v>
      </c>
      <c r="I21" s="49">
        <f t="shared" si="2"/>
        <v>1121</v>
      </c>
      <c r="J21" s="50">
        <f t="shared" si="3"/>
        <v>186</v>
      </c>
      <c r="K21" s="51">
        <f t="shared" si="4"/>
        <v>2103</v>
      </c>
      <c r="L21" s="32">
        <f>'[1]P2J2'!L21</f>
        <v>215</v>
      </c>
      <c r="M21" s="32">
        <f>'[1]P2J2'!M21</f>
        <v>562</v>
      </c>
      <c r="N21" s="51">
        <f t="shared" si="5"/>
        <v>175</v>
      </c>
      <c r="O21" s="51">
        <f>IF(G21=0,'[1]P2J2'!O21,'[1]P2J2'!O21+6)</f>
        <v>12</v>
      </c>
      <c r="P21" s="52">
        <f t="shared" si="6"/>
        <v>31</v>
      </c>
      <c r="Q21" s="3"/>
      <c r="R21" s="3"/>
      <c r="S21" s="3"/>
    </row>
    <row r="22" spans="1:19" ht="19.5" customHeight="1" thickBot="1">
      <c r="A22" s="3"/>
      <c r="B22" s="19" t="str">
        <f>'[1]P1J1'!B22</f>
        <v>Niobey Hubert</v>
      </c>
      <c r="C22" s="47">
        <f>'[1]P2J2'!K22</f>
        <v>0</v>
      </c>
      <c r="D22" s="47">
        <f>'[1]P2J2'!P22</f>
        <v>32</v>
      </c>
      <c r="E22" s="48"/>
      <c r="F22" s="49"/>
      <c r="G22" s="49">
        <f t="shared" si="0"/>
        <v>0</v>
      </c>
      <c r="H22" s="49">
        <f t="shared" si="1"/>
        <v>0</v>
      </c>
      <c r="I22" s="49">
        <f t="shared" si="2"/>
        <v>192</v>
      </c>
      <c r="J22" s="50">
        <f t="shared" si="3"/>
        <v>32</v>
      </c>
      <c r="K22" s="51">
        <f t="shared" si="4"/>
        <v>0</v>
      </c>
      <c r="L22" s="32">
        <f>'[1]P2J2'!L22</f>
        <v>0</v>
      </c>
      <c r="M22" s="32">
        <f>'[1]P2J2'!M22</f>
        <v>0</v>
      </c>
      <c r="N22" s="51" t="str">
        <f t="shared" si="5"/>
        <v>  </v>
      </c>
      <c r="O22" s="51">
        <f>IF(G22=0,'[1]P2J2'!O22,'[1]P2J2'!O22+6)</f>
        <v>0</v>
      </c>
      <c r="P22" s="52">
        <f t="shared" si="6"/>
        <v>32</v>
      </c>
      <c r="Q22" s="3"/>
      <c r="R22" s="3"/>
      <c r="S22" s="3"/>
    </row>
    <row r="23" spans="1:19" ht="19.5" customHeight="1" thickBot="1">
      <c r="A23" s="3"/>
      <c r="B23" s="19" t="str">
        <f>'[1]P1J1'!B23</f>
        <v>Ganné Gilles</v>
      </c>
      <c r="C23" s="34">
        <f>'[1]P2J2'!K23</f>
        <v>2116</v>
      </c>
      <c r="D23" s="34">
        <f>'[1]P2J2'!P23</f>
        <v>30</v>
      </c>
      <c r="E23" s="35"/>
      <c r="F23" s="36"/>
      <c r="G23" s="36">
        <f t="shared" si="0"/>
        <v>0</v>
      </c>
      <c r="H23" s="36">
        <f t="shared" si="1"/>
        <v>0</v>
      </c>
      <c r="I23" s="36">
        <f t="shared" si="2"/>
        <v>180</v>
      </c>
      <c r="J23" s="37">
        <f t="shared" si="3"/>
        <v>30</v>
      </c>
      <c r="K23" s="38">
        <f t="shared" si="4"/>
        <v>2116</v>
      </c>
      <c r="L23" s="32">
        <f>'[1]P2J2'!L23</f>
        <v>205</v>
      </c>
      <c r="M23" s="32">
        <f>'[1]P2J2'!M23</f>
        <v>533</v>
      </c>
      <c r="N23" s="38">
        <f t="shared" si="5"/>
        <v>176</v>
      </c>
      <c r="O23" s="38">
        <f>IF(G23=0,'[1]P2J2'!O23,'[1]P2J2'!O23+6)</f>
        <v>12</v>
      </c>
      <c r="P23" s="53">
        <f t="shared" si="6"/>
        <v>30</v>
      </c>
      <c r="Q23" s="3"/>
      <c r="R23" s="3"/>
      <c r="S23" s="3"/>
    </row>
    <row r="24" spans="1:19" ht="19.5" customHeight="1" thickBot="1">
      <c r="A24" s="3"/>
      <c r="B24" s="19">
        <f>'[1]P1J1'!B24</f>
        <v>0</v>
      </c>
      <c r="C24" s="34">
        <f>'[1]P2J2'!K24</f>
        <v>0</v>
      </c>
      <c r="D24" s="34">
        <f>'[1]P2J2'!P24</f>
        <v>0</v>
      </c>
      <c r="E24" s="35"/>
      <c r="F24" s="36"/>
      <c r="G24" s="36">
        <f t="shared" si="0"/>
        <v>0</v>
      </c>
      <c r="H24" s="36">
        <f t="shared" si="1"/>
        <v>0</v>
      </c>
      <c r="I24" s="36">
        <f t="shared" si="2"/>
        <v>0</v>
      </c>
      <c r="J24" s="37">
        <f t="shared" si="3"/>
        <v>0</v>
      </c>
      <c r="K24" s="38">
        <f t="shared" si="4"/>
        <v>0</v>
      </c>
      <c r="L24" s="32">
        <f>'[1]P2J2'!L24</f>
        <v>0</v>
      </c>
      <c r="M24" s="32">
        <f>'[1]P2J2'!M24</f>
        <v>0</v>
      </c>
      <c r="N24" s="38" t="str">
        <f t="shared" si="5"/>
        <v>  </v>
      </c>
      <c r="O24" s="38">
        <f>IF(G24=0,'[1]P2J2'!O24,'[1]P2J2'!O24+6)</f>
        <v>0</v>
      </c>
      <c r="P24" s="53">
        <f t="shared" si="6"/>
        <v>0</v>
      </c>
      <c r="Q24" s="3"/>
      <c r="R24" s="3"/>
      <c r="S24" s="3"/>
    </row>
    <row r="25" spans="1:19" ht="19.5" customHeight="1" thickBot="1">
      <c r="A25" s="3"/>
      <c r="B25" s="19">
        <f>'[1]P1J1'!B25</f>
        <v>0</v>
      </c>
      <c r="C25" s="34">
        <f>'[1]P2J2'!K25</f>
        <v>0</v>
      </c>
      <c r="D25" s="34">
        <f>'[1]P2J2'!P25</f>
        <v>0</v>
      </c>
      <c r="E25" s="35"/>
      <c r="F25" s="36"/>
      <c r="G25" s="36">
        <f t="shared" si="0"/>
        <v>0</v>
      </c>
      <c r="H25" s="36">
        <f t="shared" si="1"/>
        <v>0</v>
      </c>
      <c r="I25" s="36">
        <f t="shared" si="2"/>
        <v>0</v>
      </c>
      <c r="J25" s="37">
        <f t="shared" si="3"/>
        <v>0</v>
      </c>
      <c r="K25" s="38">
        <f t="shared" si="4"/>
        <v>0</v>
      </c>
      <c r="L25" s="32">
        <f>'[1]P2J2'!L25</f>
        <v>0</v>
      </c>
      <c r="M25" s="32">
        <f>'[1]P2J2'!M25</f>
        <v>0</v>
      </c>
      <c r="N25" s="38" t="str">
        <f t="shared" si="5"/>
        <v>  </v>
      </c>
      <c r="O25" s="38">
        <f>IF(G25=0,'[1]P2J2'!O25,'[1]P2J2'!O25+6)</f>
        <v>0</v>
      </c>
      <c r="P25" s="39">
        <f t="shared" si="6"/>
        <v>0</v>
      </c>
      <c r="Q25" s="3"/>
      <c r="R25" s="3"/>
      <c r="S25" s="3"/>
    </row>
    <row r="26" spans="1:19" ht="19.5" customHeight="1">
      <c r="A26" s="3"/>
      <c r="B26" s="19">
        <f>'[1]P1J1'!B26</f>
        <v>0</v>
      </c>
      <c r="C26" s="34">
        <f>'[1]P2J2'!K26</f>
        <v>0</v>
      </c>
      <c r="D26" s="34">
        <f>'[1]P2J2'!P26</f>
        <v>0</v>
      </c>
      <c r="E26" s="35"/>
      <c r="F26" s="36"/>
      <c r="G26" s="36">
        <f t="shared" si="0"/>
        <v>0</v>
      </c>
      <c r="H26" s="36">
        <f t="shared" si="1"/>
        <v>0</v>
      </c>
      <c r="I26" s="36">
        <f t="shared" si="2"/>
        <v>0</v>
      </c>
      <c r="J26" s="37">
        <f t="shared" si="3"/>
        <v>0</v>
      </c>
      <c r="K26" s="38">
        <f t="shared" si="4"/>
        <v>0</v>
      </c>
      <c r="L26" s="32">
        <f>'[1]P2J2'!L26</f>
        <v>0</v>
      </c>
      <c r="M26" s="32">
        <f>'[1]P2J2'!M26</f>
        <v>0</v>
      </c>
      <c r="N26" s="38" t="str">
        <f t="shared" si="5"/>
        <v>  </v>
      </c>
      <c r="O26" s="38">
        <f>IF(G26=0,'[1]P2J2'!O26,'[1]P2J2'!O26+6)</f>
        <v>0</v>
      </c>
      <c r="P26" s="39">
        <f t="shared" si="6"/>
        <v>0</v>
      </c>
      <c r="Q26" s="3"/>
      <c r="R26" s="3"/>
      <c r="S26" s="3"/>
    </row>
    <row r="27" spans="1:19" ht="19.5" customHeight="1" thickBot="1">
      <c r="A27" s="3"/>
      <c r="B27" s="20"/>
      <c r="C27" s="54"/>
      <c r="D27" s="54"/>
      <c r="E27" s="55"/>
      <c r="F27" s="56"/>
      <c r="G27" s="56"/>
      <c r="H27" s="56"/>
      <c r="I27" s="56"/>
      <c r="J27" s="57"/>
      <c r="K27" s="58"/>
      <c r="L27" s="58"/>
      <c r="M27" s="58"/>
      <c r="N27" s="58"/>
      <c r="O27" s="58"/>
      <c r="P27" s="59"/>
      <c r="Q27" s="3"/>
      <c r="R27" s="3"/>
      <c r="S27" s="3"/>
    </row>
    <row r="28" spans="1:19" ht="12.75">
      <c r="A28" s="3"/>
      <c r="B28" s="3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"/>
      <c r="R28" s="3"/>
      <c r="S28" s="3"/>
    </row>
    <row r="29" spans="1:19" ht="12.75">
      <c r="A29" s="3"/>
      <c r="B29" s="3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3" t="s">
        <v>13</v>
      </c>
      <c r="O29" s="3">
        <f>'[1]P1J1'!O29</f>
        <v>45133</v>
      </c>
      <c r="P29" s="9"/>
      <c r="Q29" s="3"/>
      <c r="R29" s="3"/>
      <c r="S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2023-09-28T12:00:36Z</cp:lastPrinted>
  <dcterms:created xsi:type="dcterms:W3CDTF">2006-10-13T21:16:31Z</dcterms:created>
  <dcterms:modified xsi:type="dcterms:W3CDTF">2024-01-26T13:08:23Z</dcterms:modified>
  <cp:category/>
  <cp:version/>
  <cp:contentType/>
  <cp:contentStatus/>
</cp:coreProperties>
</file>